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29B740B7-9D85-48AF-8BE6-6393CFB23BDE}" xr6:coauthVersionLast="47" xr6:coauthVersionMax="47" xr10:uidLastSave="{00000000-0000-0000-0000-000000000000}"/>
  <bookViews>
    <workbookView xWindow="-110" yWindow="-110" windowWidth="19420" windowHeight="10420" xr2:uid="{7E684748-2CB1-406F-9FB8-EB6F53370F88}"/>
  </bookViews>
  <sheets>
    <sheet name="CIUDAD TERRENA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4" i="1" l="1"/>
  <c r="K16" i="1"/>
  <c r="K8" i="1"/>
  <c r="K10" i="1"/>
  <c r="K11" i="1"/>
  <c r="K12" i="1"/>
  <c r="K13" i="1"/>
  <c r="K9" i="1"/>
  <c r="I14" i="1"/>
  <c r="I10" i="1"/>
  <c r="I11" i="1"/>
  <c r="I12" i="1"/>
  <c r="I13" i="1"/>
  <c r="I9" i="1"/>
  <c r="F14" i="1"/>
  <c r="C14" i="1"/>
</calcChain>
</file>

<file path=xl/sharedStrings.xml><?xml version="1.0" encoding="utf-8"?>
<sst xmlns="http://schemas.openxmlformats.org/spreadsheetml/2006/main" count="31" uniqueCount="25">
  <si>
    <t>Flujo de Ingresos</t>
  </si>
  <si>
    <t xml:space="preserve">Flujo de Egresos </t>
  </si>
  <si>
    <t>Flujo de Efectivo Neto</t>
  </si>
  <si>
    <t>Calculo VAN y TIR con ingresos proyectados CIUDAD TERRENA</t>
  </si>
  <si>
    <t>A</t>
  </si>
  <si>
    <t>B</t>
  </si>
  <si>
    <t>A - B</t>
  </si>
  <si>
    <t>AÑO</t>
  </si>
  <si>
    <t>VALOR</t>
  </si>
  <si>
    <t>TOTAL</t>
  </si>
  <si>
    <t>Formulacion de Datos</t>
  </si>
  <si>
    <t>f1=</t>
  </si>
  <si>
    <t>f2=</t>
  </si>
  <si>
    <t>f3=</t>
  </si>
  <si>
    <t>f4=</t>
  </si>
  <si>
    <t>f5=</t>
  </si>
  <si>
    <t>n=</t>
  </si>
  <si>
    <t>5 años</t>
  </si>
  <si>
    <t>i=</t>
  </si>
  <si>
    <t>12% tasa de interes (0,12)</t>
  </si>
  <si>
    <t>io=</t>
  </si>
  <si>
    <t>VAN =</t>
  </si>
  <si>
    <t>TIR =</t>
  </si>
  <si>
    <t>START UP      =</t>
  </si>
  <si>
    <t>TIR = 79%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</si>
</sst>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#,##0.00\ &quot;€&quot;"/>
    <numFmt numFmtId="166" formatCode="_-[$$-540A]* #,##0.00_ ;_-[$$-540A]* \-#,##0.00\ ;_-[$$-540A]* &quot;-&quot;??_ ;_-@_ 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166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 applyAlignment="1">
      <alignment horizontal="right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66" fontId="0" fillId="0" borderId="9" xfId="0" applyNumberFormat="1" applyBorder="1"/>
    <xf numFmtId="0" fontId="0" fillId="0" borderId="10" xfId="0" applyBorder="1" applyAlignment="1">
      <alignment horizontal="center"/>
    </xf>
    <xf numFmtId="165" fontId="0" fillId="0" borderId="11" xfId="0" applyNumberFormat="1" applyBorder="1"/>
    <xf numFmtId="166" fontId="0" fillId="0" borderId="11" xfId="0" applyNumberFormat="1" applyBorder="1"/>
    <xf numFmtId="166" fontId="2" fillId="0" borderId="0" xfId="0" applyNumberFormat="1" applyFont="1"/>
    <xf numFmtId="0" fontId="3" fillId="2" borderId="2" xfId="0" applyFont="1" applyFill="1" applyBorder="1"/>
    <xf numFmtId="9" fontId="3" fillId="2" borderId="3" xfId="0" applyNumberFormat="1" applyFont="1" applyFill="1" applyBorder="1"/>
    <xf numFmtId="166" fontId="3" fillId="2" borderId="3" xfId="0" applyNumberFormat="1" applyFont="1" applyFill="1" applyBorder="1"/>
    <xf numFmtId="0" fontId="0" fillId="3" borderId="2" xfId="0" applyFill="1" applyBorder="1" applyAlignment="1">
      <alignment horizontal="center" wrapText="1"/>
    </xf>
    <xf numFmtId="0" fontId="0" fillId="3" borderId="3" xfId="0" applyFill="1" applyBorder="1" applyAlignment="1">
      <alignment horizontal="center" wrapText="1"/>
    </xf>
    <xf numFmtId="0" fontId="1" fillId="4" borderId="2" xfId="0" applyFont="1" applyFill="1" applyBorder="1" applyAlignment="1">
      <alignment horizontal="center" wrapText="1"/>
    </xf>
    <xf numFmtId="0" fontId="1" fillId="4" borderId="4" xfId="0" applyFont="1" applyFill="1" applyBorder="1" applyAlignment="1">
      <alignment horizontal="center" wrapText="1"/>
    </xf>
    <xf numFmtId="0" fontId="1" fillId="4" borderId="3" xfId="0" applyFont="1" applyFill="1" applyBorder="1" applyAlignment="1">
      <alignment horizontal="center" wrapText="1"/>
    </xf>
    <xf numFmtId="0" fontId="4" fillId="0" borderId="0" xfId="0" applyFont="1" applyAlignment="1">
      <alignment vertical="center"/>
    </xf>
    <xf numFmtId="166" fontId="4" fillId="0" borderId="0" xfId="0" applyNumberFormat="1" applyFont="1"/>
    <xf numFmtId="0" fontId="0" fillId="5" borderId="5" xfId="0" applyFill="1" applyBorder="1" applyAlignment="1">
      <alignment horizontal="center"/>
    </xf>
    <xf numFmtId="0" fontId="5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863600</xdr:colOff>
      <xdr:row>1</xdr:row>
      <xdr:rowOff>25400</xdr:rowOff>
    </xdr:from>
    <xdr:to>
      <xdr:col>10</xdr:col>
      <xdr:colOff>546100</xdr:colOff>
      <xdr:row>3</xdr:row>
      <xdr:rowOff>161847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BB754D-D5D1-0030-1DC6-222E030C31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69250" y="215900"/>
          <a:ext cx="1524000" cy="5110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8457B-68BA-4B8F-AC03-48C3AE062F7B}">
  <dimension ref="B1:K25"/>
  <sheetViews>
    <sheetView tabSelected="1" workbookViewId="0">
      <selection activeCell="L2" sqref="L2"/>
    </sheetView>
  </sheetViews>
  <sheetFormatPr baseColWidth="10" defaultRowHeight="14.5" x14ac:dyDescent="0.35"/>
  <cols>
    <col min="3" max="3" width="15.453125" bestFit="1" customWidth="1"/>
    <col min="4" max="4" width="16.26953125" customWidth="1"/>
    <col min="6" max="6" width="15.453125" bestFit="1" customWidth="1"/>
    <col min="9" max="9" width="15.453125" bestFit="1" customWidth="1"/>
    <col min="11" max="11" width="15.453125" bestFit="1" customWidth="1"/>
  </cols>
  <sheetData>
    <row r="1" spans="2:11" ht="15" thickBot="1" x14ac:dyDescent="0.4"/>
    <row r="2" spans="2:11" ht="15" thickBot="1" x14ac:dyDescent="0.4">
      <c r="D2" s="18" t="s">
        <v>3</v>
      </c>
      <c r="E2" s="19"/>
      <c r="F2" s="19"/>
      <c r="G2" s="19"/>
      <c r="H2" s="20"/>
    </row>
    <row r="4" spans="2:11" x14ac:dyDescent="0.35">
      <c r="B4" s="21" t="s">
        <v>23</v>
      </c>
      <c r="C4" s="21"/>
      <c r="D4" s="22">
        <v>72000000</v>
      </c>
    </row>
    <row r="5" spans="2:11" ht="15" thickBot="1" x14ac:dyDescent="0.4"/>
    <row r="6" spans="2:11" ht="15" thickBot="1" x14ac:dyDescent="0.4">
      <c r="B6" s="16" t="s">
        <v>0</v>
      </c>
      <c r="C6" s="17"/>
      <c r="E6" s="16" t="s">
        <v>1</v>
      </c>
      <c r="F6" s="17"/>
      <c r="H6" s="16" t="s">
        <v>2</v>
      </c>
      <c r="I6" s="17"/>
    </row>
    <row r="7" spans="2:11" ht="15" thickBot="1" x14ac:dyDescent="0.4">
      <c r="C7" s="23" t="s">
        <v>4</v>
      </c>
      <c r="F7" s="23" t="s">
        <v>5</v>
      </c>
      <c r="I7" s="23" t="s">
        <v>6</v>
      </c>
    </row>
    <row r="8" spans="2:11" x14ac:dyDescent="0.35">
      <c r="B8" s="5" t="s">
        <v>7</v>
      </c>
      <c r="C8" s="6" t="s">
        <v>8</v>
      </c>
      <c r="D8" s="1"/>
      <c r="E8" s="5" t="s">
        <v>7</v>
      </c>
      <c r="F8" s="6" t="s">
        <v>8</v>
      </c>
      <c r="G8" s="1"/>
      <c r="H8" s="5" t="s">
        <v>7</v>
      </c>
      <c r="I8" s="6" t="s">
        <v>8</v>
      </c>
      <c r="K8" s="12">
        <f>-D4</f>
        <v>-72000000</v>
      </c>
    </row>
    <row r="9" spans="2:11" x14ac:dyDescent="0.35">
      <c r="B9" s="7">
        <v>1</v>
      </c>
      <c r="C9" s="8">
        <v>112000000</v>
      </c>
      <c r="E9" s="7">
        <v>1</v>
      </c>
      <c r="F9" s="8">
        <v>68000000</v>
      </c>
      <c r="H9" s="7">
        <v>1</v>
      </c>
      <c r="I9" s="8">
        <f>C9-F9</f>
        <v>44000000</v>
      </c>
      <c r="K9" s="2">
        <f>+I9</f>
        <v>44000000</v>
      </c>
    </row>
    <row r="10" spans="2:11" x14ac:dyDescent="0.35">
      <c r="B10" s="7">
        <v>2</v>
      </c>
      <c r="C10" s="8">
        <v>138000000</v>
      </c>
      <c r="E10" s="7">
        <v>2</v>
      </c>
      <c r="F10" s="8">
        <v>62000000</v>
      </c>
      <c r="H10" s="7">
        <v>2</v>
      </c>
      <c r="I10" s="8">
        <f t="shared" ref="I10:I13" si="0">C10-F10</f>
        <v>76000000</v>
      </c>
      <c r="K10" s="2">
        <f t="shared" ref="K10:K13" si="1">+I10</f>
        <v>76000000</v>
      </c>
    </row>
    <row r="11" spans="2:11" x14ac:dyDescent="0.35">
      <c r="B11" s="7">
        <v>3</v>
      </c>
      <c r="C11" s="8">
        <v>106000000</v>
      </c>
      <c r="E11" s="7">
        <v>3</v>
      </c>
      <c r="F11" s="8">
        <v>36000000</v>
      </c>
      <c r="H11" s="7">
        <v>3</v>
      </c>
      <c r="I11" s="8">
        <f t="shared" si="0"/>
        <v>70000000</v>
      </c>
      <c r="K11" s="2">
        <f t="shared" si="1"/>
        <v>70000000</v>
      </c>
    </row>
    <row r="12" spans="2:11" x14ac:dyDescent="0.35">
      <c r="B12" s="7">
        <v>4</v>
      </c>
      <c r="C12" s="8">
        <v>88000000</v>
      </c>
      <c r="E12" s="7">
        <v>4</v>
      </c>
      <c r="F12" s="8">
        <v>12000000</v>
      </c>
      <c r="H12" s="7">
        <v>4</v>
      </c>
      <c r="I12" s="8">
        <f t="shared" si="0"/>
        <v>76000000</v>
      </c>
      <c r="K12" s="2">
        <f t="shared" si="1"/>
        <v>76000000</v>
      </c>
    </row>
    <row r="13" spans="2:11" x14ac:dyDescent="0.35">
      <c r="B13" s="7">
        <v>5</v>
      </c>
      <c r="C13" s="8">
        <v>84000000</v>
      </c>
      <c r="E13" s="7">
        <v>5</v>
      </c>
      <c r="F13" s="8">
        <v>6000000</v>
      </c>
      <c r="H13" s="7">
        <v>5</v>
      </c>
      <c r="I13" s="8">
        <f t="shared" si="0"/>
        <v>78000000</v>
      </c>
      <c r="K13" s="2">
        <f t="shared" si="1"/>
        <v>78000000</v>
      </c>
    </row>
    <row r="14" spans="2:11" ht="15" thickBot="1" x14ac:dyDescent="0.4">
      <c r="B14" s="9" t="s">
        <v>9</v>
      </c>
      <c r="C14" s="10">
        <f>C9+C10+C11+C12+C13</f>
        <v>528000000</v>
      </c>
      <c r="E14" s="9" t="s">
        <v>9</v>
      </c>
      <c r="F14" s="11">
        <f>F9+F10+F11+F12+F13</f>
        <v>184000000</v>
      </c>
      <c r="H14" s="9" t="s">
        <v>9</v>
      </c>
      <c r="I14" s="11">
        <f>I9+I10+I11+I12+I13</f>
        <v>344000000</v>
      </c>
    </row>
    <row r="15" spans="2:11" ht="15" thickBot="1" x14ac:dyDescent="0.4"/>
    <row r="16" spans="2:11" ht="15" thickBot="1" x14ac:dyDescent="0.4">
      <c r="J16" s="13" t="s">
        <v>21</v>
      </c>
      <c r="K16" s="15">
        <f>NPV(0.12,K9:K13)-72000000</f>
        <v>170255735.03134844</v>
      </c>
    </row>
    <row r="17" spans="2:11" x14ac:dyDescent="0.35">
      <c r="B17" s="3" t="s">
        <v>10</v>
      </c>
      <c r="C17" s="3"/>
    </row>
    <row r="18" spans="2:11" ht="15" thickBot="1" x14ac:dyDescent="0.4">
      <c r="B18" t="s">
        <v>11</v>
      </c>
      <c r="C18" s="2">
        <v>44000000</v>
      </c>
    </row>
    <row r="19" spans="2:11" ht="19" thickBot="1" x14ac:dyDescent="0.5">
      <c r="B19" t="s">
        <v>12</v>
      </c>
      <c r="C19" s="2">
        <v>76000000</v>
      </c>
      <c r="E19" s="24" t="s">
        <v>24</v>
      </c>
    </row>
    <row r="20" spans="2:11" x14ac:dyDescent="0.35">
      <c r="B20" t="s">
        <v>13</v>
      </c>
      <c r="C20" s="2">
        <v>7000000</v>
      </c>
    </row>
    <row r="21" spans="2:11" x14ac:dyDescent="0.35">
      <c r="B21" t="s">
        <v>14</v>
      </c>
      <c r="C21" s="2">
        <v>76000000</v>
      </c>
    </row>
    <row r="22" spans="2:11" x14ac:dyDescent="0.35">
      <c r="B22" t="s">
        <v>15</v>
      </c>
      <c r="C22" s="2">
        <v>78000000</v>
      </c>
    </row>
    <row r="23" spans="2:11" ht="15" thickBot="1" x14ac:dyDescent="0.4">
      <c r="B23" t="s">
        <v>16</v>
      </c>
      <c r="C23" s="4" t="s">
        <v>17</v>
      </c>
    </row>
    <row r="24" spans="2:11" ht="15" thickBot="1" x14ac:dyDescent="0.4">
      <c r="B24" t="s">
        <v>18</v>
      </c>
      <c r="C24" t="s">
        <v>19</v>
      </c>
      <c r="J24" s="13" t="s">
        <v>22</v>
      </c>
      <c r="K24" s="14">
        <f>IRR(K8:K13)</f>
        <v>0.79172133257856281</v>
      </c>
    </row>
    <row r="25" spans="2:11" x14ac:dyDescent="0.35">
      <c r="B25" t="s">
        <v>20</v>
      </c>
      <c r="C25" s="2">
        <v>72000000</v>
      </c>
    </row>
  </sheetData>
  <mergeCells count="6">
    <mergeCell ref="B4:C4"/>
    <mergeCell ref="B6:C6"/>
    <mergeCell ref="E6:F6"/>
    <mergeCell ref="D2:H2"/>
    <mergeCell ref="H6:I6"/>
    <mergeCell ref="B17:C1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CIUDAD TERRENA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2022-11-28T17:58:34Z</dcterms:created>
  <dcterms:modified xsi:type="dcterms:W3CDTF">2022-11-28T18:54:55Z</dcterms:modified>
</cp:coreProperties>
</file>